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51.97.243.38\iva\"/>
    </mc:Choice>
  </mc:AlternateContent>
  <xr:revisionPtr revIDLastSave="0" documentId="8_{3AED6222-91A5-4C94-A77A-68EE3D633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state="hidden" r:id="rId2"/>
  </sheets>
  <definedNames>
    <definedName name="_xlnm.Print_Area" localSheetId="0">Foglio1!$B$2:$J$34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9" i="1"/>
  <c r="G30" i="1"/>
  <c r="D30" i="1"/>
  <c r="D21" i="1"/>
  <c r="I25" i="1"/>
  <c r="I26" i="1"/>
  <c r="I27" i="1"/>
  <c r="J20" i="1"/>
  <c r="I20" i="1" s="1"/>
  <c r="J22" i="1"/>
  <c r="I22" i="1" s="1"/>
  <c r="J23" i="1"/>
  <c r="I23" i="1" s="1"/>
  <c r="J24" i="1"/>
  <c r="I24" i="1" s="1"/>
  <c r="J25" i="1"/>
  <c r="J26" i="1"/>
  <c r="J27" i="1"/>
  <c r="J28" i="1"/>
  <c r="I28" i="1" s="1"/>
  <c r="J29" i="1"/>
  <c r="I29" i="1" s="1"/>
  <c r="J19" i="1"/>
  <c r="I19" i="1" s="1"/>
  <c r="F13" i="1" l="1"/>
  <c r="F12" i="1"/>
  <c r="F23" i="1"/>
  <c r="C23" i="1"/>
  <c r="F26" i="1"/>
  <c r="F25" i="1"/>
  <c r="F24" i="1"/>
  <c r="F20" i="1"/>
  <c r="J6" i="1"/>
  <c r="F29" i="1" l="1"/>
  <c r="G21" i="1"/>
  <c r="F28" i="1"/>
  <c r="H28" i="1" s="1"/>
  <c r="D16" i="1"/>
  <c r="F14" i="1"/>
  <c r="C19" i="1"/>
  <c r="C28" i="1"/>
  <c r="E28" i="1" s="1"/>
  <c r="J30" i="1" l="1"/>
  <c r="I30" i="1"/>
  <c r="J21" i="1"/>
  <c r="I21" i="1" s="1"/>
  <c r="D31" i="1"/>
  <c r="G31" i="1"/>
  <c r="C22" i="1"/>
  <c r="F21" i="1"/>
  <c r="H21" i="1" s="1"/>
  <c r="F22" i="1"/>
  <c r="H29" i="1"/>
  <c r="C26" i="1"/>
  <c r="C20" i="1"/>
  <c r="C24" i="1"/>
  <c r="C29" i="1"/>
  <c r="C25" i="1"/>
  <c r="C21" i="1"/>
  <c r="E21" i="1" s="1"/>
  <c r="G32" i="1" l="1"/>
  <c r="J31" i="1"/>
  <c r="J32" i="1" s="1"/>
  <c r="K32" i="1" s="1"/>
  <c r="F31" i="1"/>
  <c r="F32" i="1" s="1"/>
  <c r="H31" i="1"/>
  <c r="C31" i="1"/>
  <c r="C32" i="1" s="1"/>
  <c r="E31" i="1"/>
  <c r="D32" i="1"/>
  <c r="E29" i="1"/>
  <c r="I31" i="1" l="1"/>
  <c r="H32" i="1"/>
  <c r="E32" i="1"/>
</calcChain>
</file>

<file path=xl/sharedStrings.xml><?xml version="1.0" encoding="utf-8"?>
<sst xmlns="http://schemas.openxmlformats.org/spreadsheetml/2006/main" count="52" uniqueCount="47">
  <si>
    <t>Committente:</t>
  </si>
  <si>
    <t>Determinazione dei corrispettivi (D.R.  2628 del 29/07/2022)</t>
  </si>
  <si>
    <t>Importi al lordo di oneri connessi</t>
  </si>
  <si>
    <t>Costo totale relativo a consulenze esterne, incarichi e collaborazioni</t>
  </si>
  <si>
    <t>quota Ateneo pari almeno al 15% del corrispettivo</t>
  </si>
  <si>
    <t>quota Struttura non superiore al 7% del corrispettivo</t>
  </si>
  <si>
    <t>quota fondo di ricerca pari al 3% del corrispettivo</t>
  </si>
  <si>
    <t>TOTALE</t>
  </si>
  <si>
    <t>DIPARTIMENTO:</t>
  </si>
  <si>
    <t>PIANO FINANZIARIO PREVISIONALE</t>
  </si>
  <si>
    <t>Costi per l'acquisto di materiale di consumo e di cancelleria</t>
  </si>
  <si>
    <t>Compenso, al lordo degli oneri a carico dell'amministrazione, da erogare al personale dipendente che partecipa all'esecuzione della prestazione commissionata</t>
  </si>
  <si>
    <t>Costo derivante da spese di viaggio e di missione del personale necessario per l'esecuzione della prestazione</t>
  </si>
  <si>
    <t>Ogni onere derivante direttamente dallo svolgimento della prestazione</t>
  </si>
  <si>
    <t>Accontonamenti obbligatori di cui ai successivi commi 3 e 6</t>
  </si>
  <si>
    <t>Costo di noleggio e di eventuali manutenzione delle attrezzature tecnico-scientifiche  e didattiche necessarie per la prestazione</t>
  </si>
  <si>
    <t>Tipo</t>
  </si>
  <si>
    <t>%</t>
  </si>
  <si>
    <t>__/__/____</t>
  </si>
  <si>
    <t>IVA</t>
  </si>
  <si>
    <t>dal  __/__/____</t>
  </si>
  <si>
    <t>al  __/__/____</t>
  </si>
  <si>
    <t>Il Responsabile dei servizi finanziari</t>
  </si>
  <si>
    <t>Oggetto della Convenzione / Contratto:</t>
  </si>
  <si>
    <t>Il Responsabile della struttura</t>
  </si>
  <si>
    <t>Coordinatore/ Responsabile Scientifico:</t>
  </si>
  <si>
    <t>– Personale tecnico ammnistrativo</t>
  </si>
  <si>
    <t xml:space="preserve">Il Coordinatore/ Responsabile Scientifico </t>
  </si>
  <si>
    <t>PIANO FINANZIARIO DEFINITIVO</t>
  </si>
  <si>
    <t>SCOSTAMENTI FINALI</t>
  </si>
  <si>
    <t>Importi</t>
  </si>
  <si>
    <t>Utile</t>
  </si>
  <si>
    <t>Corrispettivo</t>
  </si>
  <si>
    <t>Totale</t>
  </si>
  <si>
    <t>Approvazione Rendiconto finale</t>
  </si>
  <si>
    <t>Periodo</t>
  </si>
  <si>
    <t>UPB</t>
  </si>
  <si>
    <t>Descrizione UPB</t>
  </si>
  <si>
    <t xml:space="preserve">PIANO FINANZIARIO </t>
  </si>
  <si>
    <t>prestazioni di ricerca di cui all’art. 2, comma 2, lett. a (compensi fino al 65%)</t>
  </si>
  <si>
    <t>prestazioni di didattica e/o formazione, di cui all’art. 2, comma 2, lett. b (compensi fino al 75%)</t>
  </si>
  <si>
    <t>prestazioni di consulenza di cui all’art. 2, comma 2, lett. c (compensi fino al 75%)</t>
  </si>
  <si>
    <t>prestazioni di servizi a tariffario di cui all’art. 2, comma 2, lett. d (compensi fino al 55%)</t>
  </si>
  <si>
    <t>prestazioni di servizi di cui all’art. 2, comma 2, lett. e (compensi fino al 75%)</t>
  </si>
  <si>
    <r>
      <rPr>
        <sz val="13"/>
        <color theme="1"/>
        <rFont val="Calibri"/>
        <family val="2"/>
      </rPr>
      <t>–</t>
    </r>
    <r>
      <rPr>
        <sz val="13"/>
        <color theme="1"/>
        <rFont val="Times New Roman"/>
        <family val="1"/>
      </rPr>
      <t xml:space="preserve"> Personale docente</t>
    </r>
  </si>
  <si>
    <t>Autorizzazioni alle variazione al Piano finanziario   CDD del</t>
  </si>
  <si>
    <t>Autorizzazione del Piano finanziario                         CDD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</si>
</sst>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2"/>
      <color rgb="FFC00000"/>
      <name val="Times New Roman"/>
      <family val="1"/>
    </font>
    <font>
      <b/>
      <sz val="11"/>
      <color theme="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Calibri"/>
      <family val="2"/>
      <scheme val="minor"/>
    </font>
    <font>
      <sz val="12"/>
      <color rgb="FF002060"/>
      <name val="Times New Roman"/>
      <family val="1"/>
    </font>
    <font>
      <b/>
      <sz val="16"/>
      <color theme="8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FFFF00"/>
      <name val="Times New Roman"/>
      <family val="1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C00000"/>
      <name val="Times New Roman"/>
      <family val="1"/>
    </font>
    <font>
      <b/>
      <sz val="8"/>
      <color rgb="FFC00000"/>
      <name val="Calibri"/>
      <family val="2"/>
      <scheme val="minor"/>
    </font>
    <font>
      <b/>
      <sz val="8"/>
      <color rgb="FFC0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164" fontId="6" fillId="4" borderId="0" xfId="2" applyFont="1" applyFill="1" applyBorder="1" applyAlignment="1" applyProtection="1">
      <alignment horizontal="left"/>
      <protection hidden="1"/>
    </xf>
    <xf numFmtId="0" fontId="7" fillId="4" borderId="0" xfId="0" applyFont="1" applyFill="1" applyAlignment="1" applyProtection="1">
      <alignment horizontal="left"/>
      <protection hidden="1"/>
    </xf>
    <xf numFmtId="2" fontId="7" fillId="4" borderId="0" xfId="0" applyNumberFormat="1" applyFont="1" applyFill="1" applyAlignment="1" applyProtection="1">
      <alignment horizontal="left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1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0" fontId="4" fillId="5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10" fontId="16" fillId="0" borderId="10" xfId="1" applyNumberFormat="1" applyFont="1" applyBorder="1" applyAlignment="1" applyProtection="1">
      <alignment horizontal="center" vertical="center"/>
      <protection hidden="1"/>
    </xf>
    <xf numFmtId="164" fontId="17" fillId="7" borderId="6" xfId="3" applyNumberFormat="1" applyFont="1" applyFill="1" applyBorder="1" applyAlignment="1" applyProtection="1">
      <alignment horizontal="center" vertical="center"/>
      <protection locked="0"/>
    </xf>
    <xf numFmtId="164" fontId="18" fillId="0" borderId="5" xfId="2" applyFont="1" applyBorder="1" applyAlignment="1" applyProtection="1">
      <alignment horizontal="center" vertical="center"/>
      <protection hidden="1"/>
    </xf>
    <xf numFmtId="10" fontId="16" fillId="0" borderId="15" xfId="1" applyNumberFormat="1" applyFont="1" applyBorder="1" applyAlignment="1" applyProtection="1">
      <alignment horizontal="center" vertical="center"/>
      <protection hidden="1"/>
    </xf>
    <xf numFmtId="10" fontId="16" fillId="0" borderId="16" xfId="1" applyNumberFormat="1" applyFont="1" applyBorder="1" applyAlignment="1" applyProtection="1">
      <alignment horizontal="center" vertical="center"/>
      <protection hidden="1"/>
    </xf>
    <xf numFmtId="164" fontId="17" fillId="7" borderId="12" xfId="3" applyNumberFormat="1" applyFont="1" applyFill="1" applyBorder="1" applyAlignment="1" applyProtection="1">
      <alignment horizontal="center" vertical="center"/>
      <protection locked="0"/>
    </xf>
    <xf numFmtId="164" fontId="17" fillId="4" borderId="6" xfId="3" applyNumberFormat="1" applyFont="1" applyFill="1" applyBorder="1" applyAlignment="1" applyProtection="1">
      <alignment horizontal="center" vertical="center"/>
      <protection hidden="1"/>
    </xf>
    <xf numFmtId="10" fontId="16" fillId="0" borderId="20" xfId="1" applyNumberFormat="1" applyFont="1" applyBorder="1" applyAlignment="1" applyProtection="1">
      <alignment horizontal="center" vertical="center"/>
      <protection hidden="1"/>
    </xf>
    <xf numFmtId="164" fontId="18" fillId="0" borderId="19" xfId="2" applyFont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10" fontId="4" fillId="0" borderId="17" xfId="1" applyNumberFormat="1" applyFont="1" applyBorder="1" applyAlignment="1" applyProtection="1">
      <alignment horizontal="center" vertical="center"/>
      <protection hidden="1"/>
    </xf>
    <xf numFmtId="164" fontId="10" fillId="0" borderId="18" xfId="2" applyFont="1" applyBorder="1" applyAlignment="1" applyProtection="1">
      <alignment horizontal="center" vertical="center"/>
      <protection hidden="1"/>
    </xf>
    <xf numFmtId="9" fontId="0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64" fontId="5" fillId="7" borderId="1" xfId="3" applyNumberFormat="1" applyFont="1" applyFill="1" applyBorder="1" applyAlignment="1" applyProtection="1">
      <alignment horizontal="center" vertical="center"/>
      <protection locked="0"/>
    </xf>
    <xf numFmtId="164" fontId="15" fillId="4" borderId="0" xfId="3" applyNumberFormat="1" applyFont="1" applyFill="1" applyBorder="1" applyAlignment="1" applyProtection="1">
      <alignment horizontal="center" vertical="center" shrinkToFit="1"/>
      <protection hidden="1"/>
    </xf>
    <xf numFmtId="164" fontId="7" fillId="4" borderId="0" xfId="3" applyNumberFormat="1" applyFont="1" applyFill="1" applyBorder="1" applyAlignment="1" applyProtection="1">
      <alignment horizontal="center" vertical="center" wrapText="1" shrinkToFit="1"/>
      <protection hidden="1"/>
    </xf>
    <xf numFmtId="10" fontId="4" fillId="5" borderId="25" xfId="1" applyNumberFormat="1" applyFont="1" applyFill="1" applyBorder="1" applyAlignment="1" applyProtection="1">
      <alignment horizontal="center" vertical="center" wrapText="1"/>
      <protection hidden="1"/>
    </xf>
    <xf numFmtId="10" fontId="16" fillId="0" borderId="26" xfId="1" applyNumberFormat="1" applyFont="1" applyBorder="1" applyAlignment="1" applyProtection="1">
      <alignment horizontal="center" vertical="center"/>
      <protection hidden="1"/>
    </xf>
    <xf numFmtId="10" fontId="16" fillId="0" borderId="27" xfId="1" applyNumberFormat="1" applyFont="1" applyBorder="1" applyAlignment="1" applyProtection="1">
      <alignment horizontal="center" vertical="center"/>
      <protection hidden="1"/>
    </xf>
    <xf numFmtId="10" fontId="16" fillId="0" borderId="28" xfId="1" applyNumberFormat="1" applyFon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164" fontId="22" fillId="4" borderId="0" xfId="3" applyNumberFormat="1" applyFont="1" applyFill="1" applyBorder="1" applyAlignment="1" applyProtection="1">
      <alignment horizontal="left" vertical="center" wrapText="1" shrinkToFit="1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4" borderId="0" xfId="0" applyFont="1" applyFill="1" applyBorder="1" applyAlignment="1" applyProtection="1">
      <alignment horizontal="center" vertical="center" wrapText="1" shrinkToFit="1"/>
      <protection hidden="1"/>
    </xf>
    <xf numFmtId="164" fontId="25" fillId="4" borderId="0" xfId="3" applyNumberFormat="1" applyFont="1" applyFill="1" applyBorder="1" applyAlignment="1" applyProtection="1">
      <alignment horizontal="center" vertical="center" wrapText="1" shrinkToFit="1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164" fontId="13" fillId="7" borderId="10" xfId="3" applyNumberFormat="1" applyFont="1" applyFill="1" applyBorder="1" applyAlignment="1" applyProtection="1">
      <alignment horizontal="center" vertical="center"/>
      <protection locked="0"/>
    </xf>
    <xf numFmtId="164" fontId="2" fillId="5" borderId="17" xfId="3" applyNumberFormat="1" applyFont="1" applyFill="1" applyBorder="1" applyAlignment="1" applyProtection="1">
      <alignment horizontal="center" vertical="center"/>
      <protection hidden="1"/>
    </xf>
    <xf numFmtId="9" fontId="16" fillId="3" borderId="10" xfId="1" applyFont="1" applyFill="1" applyBorder="1" applyAlignment="1" applyProtection="1">
      <alignment horizontal="center" vertical="center"/>
      <protection hidden="1"/>
    </xf>
    <xf numFmtId="9" fontId="2" fillId="4" borderId="7" xfId="1" applyFont="1" applyFill="1" applyBorder="1" applyAlignment="1" applyProtection="1">
      <alignment horizontal="center" vertical="center" wrapText="1" shrinkToFit="1"/>
      <protection hidden="1"/>
    </xf>
    <xf numFmtId="9" fontId="16" fillId="3" borderId="26" xfId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5" borderId="7" xfId="0" applyFont="1" applyFill="1" applyBorder="1" applyAlignment="1" applyProtection="1">
      <alignment horizontal="left" vertical="center"/>
      <protection hidden="1"/>
    </xf>
    <xf numFmtId="164" fontId="5" fillId="7" borderId="37" xfId="3" applyNumberFormat="1" applyFont="1" applyFill="1" applyBorder="1" applyAlignment="1" applyProtection="1">
      <alignment horizontal="center" vertical="center"/>
      <protection locked="0"/>
    </xf>
    <xf numFmtId="10" fontId="26" fillId="4" borderId="0" xfId="1" applyNumberFormat="1" applyFont="1" applyFill="1" applyAlignment="1" applyProtection="1">
      <alignment horizontal="center" vertical="center"/>
      <protection hidden="1"/>
    </xf>
    <xf numFmtId="9" fontId="0" fillId="0" borderId="0" xfId="1" applyFont="1" applyAlignment="1" applyProtection="1">
      <alignment horizontal="center" vertical="center"/>
      <protection hidden="1"/>
    </xf>
    <xf numFmtId="10" fontId="16" fillId="0" borderId="40" xfId="1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4" fillId="8" borderId="33" xfId="0" applyFont="1" applyFill="1" applyBorder="1" applyAlignment="1" applyProtection="1">
      <alignment horizontal="left" vertical="center" wrapText="1" shrinkToFit="1"/>
      <protection hidden="1"/>
    </xf>
    <xf numFmtId="9" fontId="2" fillId="3" borderId="7" xfId="1" applyFont="1" applyFill="1" applyBorder="1" applyAlignment="1" applyProtection="1">
      <alignment horizontal="center" vertical="center" wrapText="1" shrinkToFit="1"/>
      <protection hidden="1"/>
    </xf>
    <xf numFmtId="164" fontId="0" fillId="3" borderId="5" xfId="0" applyNumberForma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0" fontId="4" fillId="0" borderId="41" xfId="1" applyNumberFormat="1" applyFont="1" applyBorder="1" applyAlignment="1" applyProtection="1">
      <alignment horizontal="center" vertical="center"/>
      <protection hidden="1"/>
    </xf>
    <xf numFmtId="165" fontId="20" fillId="0" borderId="24" xfId="0" applyNumberFormat="1" applyFont="1" applyBorder="1" applyAlignment="1" applyProtection="1">
      <alignment horizontal="center" vertical="center"/>
      <protection hidden="1"/>
    </xf>
    <xf numFmtId="164" fontId="6" fillId="4" borderId="0" xfId="2" applyFont="1" applyFill="1" applyBorder="1" applyAlignment="1" applyProtection="1">
      <alignment horizontal="fill" vertical="top"/>
      <protection hidden="1"/>
    </xf>
    <xf numFmtId="165" fontId="2" fillId="0" borderId="0" xfId="0" applyNumberFormat="1" applyFont="1" applyAlignment="1" applyProtection="1">
      <alignment horizontal="fill" vertical="top"/>
      <protection hidden="1"/>
    </xf>
    <xf numFmtId="0" fontId="0" fillId="0" borderId="0" xfId="0" applyAlignment="1" applyProtection="1">
      <alignment horizontal="fill"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4" fillId="5" borderId="7" xfId="0" applyFont="1" applyFill="1" applyBorder="1" applyAlignment="1" applyProtection="1">
      <alignment horizontal="left" vertical="center" shrinkToFit="1"/>
      <protection hidden="1"/>
    </xf>
    <xf numFmtId="0" fontId="29" fillId="4" borderId="2" xfId="0" applyFont="1" applyFill="1" applyBorder="1" applyAlignment="1" applyProtection="1">
      <alignment horizontal="left" vertical="center" wrapText="1" shrinkToFit="1"/>
      <protection hidden="1"/>
    </xf>
    <xf numFmtId="164" fontId="30" fillId="4" borderId="0" xfId="3" applyNumberFormat="1" applyFont="1" applyFill="1" applyBorder="1" applyAlignment="1" applyProtection="1">
      <alignment horizontal="left" vertical="center" wrapText="1" shrinkToFit="1"/>
      <protection hidden="1"/>
    </xf>
    <xf numFmtId="164" fontId="31" fillId="4" borderId="0" xfId="3" applyNumberFormat="1" applyFont="1" applyFill="1" applyBorder="1" applyAlignment="1" applyProtection="1">
      <alignment horizontal="left" vertical="center" wrapText="1" shrinkToFit="1"/>
      <protection hidden="1"/>
    </xf>
    <xf numFmtId="164" fontId="29" fillId="4" borderId="0" xfId="2" applyFont="1" applyFill="1" applyBorder="1" applyAlignment="1" applyProtection="1">
      <alignment horizontal="left" vertical="center" wrapText="1" shrinkToFit="1"/>
      <protection hidden="1"/>
    </xf>
    <xf numFmtId="164" fontId="30" fillId="4" borderId="0" xfId="2" applyFont="1" applyFill="1" applyBorder="1" applyAlignment="1" applyProtection="1">
      <alignment horizontal="left" vertical="center" wrapText="1" shrinkToFit="1"/>
      <protection hidden="1"/>
    </xf>
    <xf numFmtId="0" fontId="30" fillId="4" borderId="2" xfId="0" applyFont="1" applyFill="1" applyBorder="1" applyAlignment="1" applyProtection="1">
      <alignment horizontal="left" vertical="center" wrapText="1" shrinkToFit="1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3" fillId="8" borderId="42" xfId="0" applyFont="1" applyFill="1" applyBorder="1" applyAlignment="1" applyProtection="1">
      <alignment horizontal="center" vertical="center"/>
      <protection hidden="1"/>
    </xf>
    <xf numFmtId="0" fontId="3" fillId="8" borderId="41" xfId="0" applyFont="1" applyFill="1" applyBorder="1" applyAlignment="1" applyProtection="1">
      <alignment horizontal="center" vertical="center"/>
      <protection hidden="1"/>
    </xf>
    <xf numFmtId="0" fontId="3" fillId="8" borderId="8" xfId="0" applyFont="1" applyFill="1" applyBorder="1" applyAlignment="1" applyProtection="1">
      <alignment horizontal="left" vertical="center"/>
      <protection hidden="1"/>
    </xf>
    <xf numFmtId="0" fontId="3" fillId="8" borderId="44" xfId="0" applyFont="1" applyFill="1" applyBorder="1" applyAlignment="1" applyProtection="1">
      <alignment horizontal="left" vertical="center"/>
      <protection hidden="1"/>
    </xf>
    <xf numFmtId="164" fontId="13" fillId="7" borderId="5" xfId="3" applyNumberFormat="1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left" vertical="center"/>
      <protection hidden="1"/>
    </xf>
    <xf numFmtId="0" fontId="32" fillId="5" borderId="22" xfId="0" applyFont="1" applyFill="1" applyBorder="1" applyAlignment="1" applyProtection="1">
      <alignment horizontal="left" vertical="center" wrapText="1" shrinkToFit="1"/>
      <protection hidden="1"/>
    </xf>
    <xf numFmtId="0" fontId="32" fillId="5" borderId="7" xfId="0" applyFont="1" applyFill="1" applyBorder="1" applyAlignment="1" applyProtection="1">
      <alignment horizontal="left" vertical="center" wrapText="1" shrinkToFit="1"/>
      <protection hidden="1"/>
    </xf>
    <xf numFmtId="0" fontId="33" fillId="5" borderId="7" xfId="0" applyFont="1" applyFill="1" applyBorder="1" applyAlignment="1" applyProtection="1">
      <alignment horizontal="left" vertical="center" wrapText="1" shrinkToFit="1"/>
      <protection hidden="1"/>
    </xf>
    <xf numFmtId="0" fontId="35" fillId="5" borderId="7" xfId="0" applyFont="1" applyFill="1" applyBorder="1" applyAlignment="1" applyProtection="1">
      <alignment horizontal="left" vertical="center" wrapText="1" shrinkToFit="1"/>
      <protection hidden="1"/>
    </xf>
    <xf numFmtId="0" fontId="35" fillId="5" borderId="21" xfId="0" applyFont="1" applyFill="1" applyBorder="1" applyAlignment="1" applyProtection="1">
      <alignment horizontal="left" vertical="center" wrapText="1" shrinkToFit="1"/>
      <protection hidden="1"/>
    </xf>
    <xf numFmtId="0" fontId="32" fillId="5" borderId="34" xfId="0" applyFont="1" applyFill="1" applyBorder="1" applyAlignment="1" applyProtection="1">
      <alignment horizontal="left" vertical="center"/>
      <protection hidden="1"/>
    </xf>
    <xf numFmtId="0" fontId="32" fillId="5" borderId="7" xfId="0" applyFont="1" applyFill="1" applyBorder="1" applyAlignment="1" applyProtection="1">
      <alignment horizontal="left" vertical="center"/>
      <protection hidden="1"/>
    </xf>
    <xf numFmtId="0" fontId="32" fillId="5" borderId="8" xfId="0" applyFont="1" applyFill="1" applyBorder="1" applyAlignment="1" applyProtection="1">
      <alignment horizontal="left" vertical="center"/>
      <protection hidden="1"/>
    </xf>
    <xf numFmtId="10" fontId="16" fillId="8" borderId="26" xfId="1" applyNumberFormat="1" applyFont="1" applyFill="1" applyBorder="1" applyAlignment="1" applyProtection="1">
      <alignment horizontal="center" vertical="center"/>
      <protection hidden="1"/>
    </xf>
    <xf numFmtId="10" fontId="16" fillId="8" borderId="9" xfId="1" applyNumberFormat="1" applyFont="1" applyFill="1" applyBorder="1" applyAlignment="1" applyProtection="1">
      <alignment horizontal="center" vertical="center"/>
      <protection hidden="1"/>
    </xf>
    <xf numFmtId="0" fontId="4" fillId="10" borderId="30" xfId="0" applyFont="1" applyFill="1" applyBorder="1" applyAlignment="1" applyProtection="1">
      <alignment horizontal="center" vertical="center" wrapText="1" shrinkToFit="1"/>
      <protection hidden="1"/>
    </xf>
    <xf numFmtId="0" fontId="4" fillId="10" borderId="32" xfId="0" applyFont="1" applyFill="1" applyBorder="1" applyAlignment="1" applyProtection="1">
      <alignment horizontal="center" vertical="center" wrapText="1" shrinkToFit="1"/>
      <protection hidden="1"/>
    </xf>
    <xf numFmtId="165" fontId="19" fillId="0" borderId="0" xfId="0" applyNumberFormat="1" applyFont="1" applyBorder="1" applyAlignment="1" applyProtection="1">
      <alignment horizontal="left" vertical="center"/>
      <protection hidden="1"/>
    </xf>
    <xf numFmtId="10" fontId="16" fillId="8" borderId="10" xfId="1" applyNumberFormat="1" applyFont="1" applyFill="1" applyBorder="1" applyAlignment="1" applyProtection="1">
      <alignment horizontal="center" vertical="center"/>
      <protection hidden="1"/>
    </xf>
    <xf numFmtId="0" fontId="10" fillId="4" borderId="41" xfId="0" applyFont="1" applyFill="1" applyBorder="1" applyAlignment="1" applyProtection="1">
      <alignment horizontal="center" vertical="center" wrapText="1"/>
      <protection hidden="1"/>
    </xf>
    <xf numFmtId="0" fontId="10" fillId="4" borderId="24" xfId="0" applyFont="1" applyFill="1" applyBorder="1" applyAlignment="1" applyProtection="1">
      <alignment horizontal="center" vertical="center" wrapText="1"/>
      <protection hidden="1"/>
    </xf>
    <xf numFmtId="0" fontId="10" fillId="4" borderId="43" xfId="0" applyFont="1" applyFill="1" applyBorder="1" applyAlignment="1" applyProtection="1">
      <alignment horizontal="center" vertical="center" wrapText="1"/>
      <protection hidden="1"/>
    </xf>
    <xf numFmtId="0" fontId="21" fillId="9" borderId="30" xfId="0" applyFont="1" applyFill="1" applyBorder="1" applyAlignment="1" applyProtection="1">
      <alignment horizontal="center" vertical="center" wrapText="1"/>
      <protection hidden="1"/>
    </xf>
    <xf numFmtId="0" fontId="21" fillId="9" borderId="31" xfId="0" applyFont="1" applyFill="1" applyBorder="1" applyAlignment="1" applyProtection="1">
      <alignment horizontal="center" vertical="center" wrapText="1"/>
      <protection hidden="1"/>
    </xf>
    <xf numFmtId="164" fontId="14" fillId="4" borderId="42" xfId="3" applyNumberFormat="1" applyFont="1" applyFill="1" applyBorder="1" applyAlignment="1" applyProtection="1">
      <alignment horizontal="left" vertical="center" wrapText="1" shrinkToFit="1"/>
      <protection hidden="1"/>
    </xf>
    <xf numFmtId="164" fontId="14" fillId="4" borderId="0" xfId="3" applyNumberFormat="1" applyFont="1" applyFill="1" applyBorder="1" applyAlignment="1" applyProtection="1">
      <alignment horizontal="left" vertical="center" wrapText="1" shrinkToFit="1"/>
      <protection hidden="1"/>
    </xf>
    <xf numFmtId="2" fontId="2" fillId="0" borderId="0" xfId="0" applyNumberFormat="1" applyFont="1" applyAlignment="1" applyProtection="1">
      <alignment horizontal="center" vertical="top"/>
      <protection hidden="1"/>
    </xf>
    <xf numFmtId="164" fontId="5" fillId="7" borderId="4" xfId="3" applyNumberFormat="1" applyFont="1" applyFill="1" applyBorder="1" applyAlignment="1" applyProtection="1">
      <alignment horizontal="center" vertical="center"/>
      <protection locked="0"/>
    </xf>
    <xf numFmtId="164" fontId="5" fillId="7" borderId="2" xfId="3" applyNumberFormat="1" applyFont="1" applyFill="1" applyBorder="1" applyAlignment="1" applyProtection="1">
      <alignment horizontal="center" vertical="center"/>
      <protection locked="0"/>
    </xf>
    <xf numFmtId="164" fontId="5" fillId="7" borderId="3" xfId="3" applyNumberFormat="1" applyFont="1" applyFill="1" applyBorder="1" applyAlignment="1" applyProtection="1">
      <alignment horizontal="center" vertical="center"/>
      <protection locked="0"/>
    </xf>
    <xf numFmtId="0" fontId="10" fillId="8" borderId="30" xfId="0" applyFont="1" applyFill="1" applyBorder="1" applyAlignment="1" applyProtection="1">
      <alignment horizontal="center" vertical="center" wrapText="1"/>
      <protection hidden="1"/>
    </xf>
    <xf numFmtId="0" fontId="10" fillId="8" borderId="31" xfId="0" applyFont="1" applyFill="1" applyBorder="1" applyAlignment="1" applyProtection="1">
      <alignment horizontal="center" vertical="center" wrapText="1"/>
      <protection hidden="1"/>
    </xf>
    <xf numFmtId="0" fontId="10" fillId="8" borderId="32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3" fillId="8" borderId="36" xfId="0" applyFont="1" applyFill="1" applyBorder="1" applyAlignment="1" applyProtection="1">
      <alignment horizontal="center" vertical="center"/>
      <protection hidden="1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164" fontId="5" fillId="7" borderId="35" xfId="3" applyNumberFormat="1" applyFont="1" applyFill="1" applyBorder="1" applyAlignment="1" applyProtection="1">
      <alignment horizontal="center" vertical="center"/>
      <protection locked="0"/>
    </xf>
    <xf numFmtId="164" fontId="5" fillId="7" borderId="36" xfId="3" applyNumberFormat="1" applyFont="1" applyFill="1" applyBorder="1" applyAlignment="1" applyProtection="1">
      <alignment horizontal="center" vertical="center"/>
      <protection locked="0"/>
    </xf>
    <xf numFmtId="164" fontId="5" fillId="7" borderId="1" xfId="3" applyNumberFormat="1" applyFont="1" applyFill="1" applyBorder="1" applyAlignment="1" applyProtection="1">
      <alignment horizontal="center" vertical="center"/>
      <protection locked="0"/>
    </xf>
    <xf numFmtId="164" fontId="5" fillId="7" borderId="5" xfId="3" applyNumberFormat="1" applyFont="1" applyFill="1" applyBorder="1" applyAlignment="1" applyProtection="1">
      <alignment horizontal="center" vertical="center"/>
      <protection locked="0"/>
    </xf>
    <xf numFmtId="164" fontId="27" fillId="7" borderId="10" xfId="3" applyNumberFormat="1" applyFont="1" applyFill="1" applyBorder="1" applyAlignment="1" applyProtection="1">
      <alignment horizontal="left" vertical="top" wrapText="1"/>
      <protection locked="0"/>
    </xf>
    <xf numFmtId="164" fontId="27" fillId="7" borderId="38" xfId="3" applyNumberFormat="1" applyFont="1" applyFill="1" applyBorder="1" applyAlignment="1" applyProtection="1">
      <alignment horizontal="left" vertical="top" wrapText="1"/>
      <protection locked="0"/>
    </xf>
    <xf numFmtId="164" fontId="27" fillId="7" borderId="9" xfId="3" applyNumberFormat="1" applyFont="1" applyFill="1" applyBorder="1" applyAlignment="1" applyProtection="1">
      <alignment horizontal="left" vertical="top" wrapText="1"/>
      <protection locked="0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3" fillId="8" borderId="39" xfId="0" applyFont="1" applyFill="1" applyBorder="1" applyAlignment="1" applyProtection="1">
      <alignment horizontal="center" vertical="center"/>
      <protection hidden="1"/>
    </xf>
    <xf numFmtId="0" fontId="3" fillId="8" borderId="29" xfId="0" applyFont="1" applyFill="1" applyBorder="1" applyAlignment="1" applyProtection="1">
      <alignment horizontal="center" vertical="center"/>
      <protection hidden="1"/>
    </xf>
    <xf numFmtId="0" fontId="3" fillId="8" borderId="33" xfId="0" applyFont="1" applyFill="1" applyBorder="1" applyAlignment="1" applyProtection="1">
      <alignment horizontal="center" vertical="center"/>
      <protection hidden="1"/>
    </xf>
  </cellXfs>
  <cellStyles count="4">
    <cellStyle name="40% - Colore 6" xfId="3" builtinId="51"/>
    <cellStyle name="Migliaia" xfId="2" builtinId="3"/>
    <cellStyle name="Normale" xfId="0" builtinId="0"/>
    <cellStyle name="Percentuale" xfId="1" builtinId="5"/>
  </cellStyles>
  <dxfs count="70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indexed="64"/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fgColor rgb="FFFDD9D5"/>
          <bgColor rgb="FFFFCCC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 patternType="solid">
          <fgColor indexed="64"/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fgColor rgb="FFFDD9D5"/>
          <bgColor rgb="FFFFCCCC"/>
        </patternFill>
      </fill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FFCCCC"/>
        </patternFill>
      </fill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DD9D5"/>
      <color rgb="FFFFFFCC"/>
      <color rgb="FFFCD6ED"/>
      <color rgb="FFFFCCFF"/>
      <color rgb="FFF49ACD"/>
      <color rgb="FFEFB7E0"/>
      <color rgb="FFEAB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187959</xdr:rowOff>
    </xdr:from>
    <xdr:to>
      <xdr:col>10</xdr:col>
      <xdr:colOff>36098</xdr:colOff>
      <xdr:row>5</xdr:row>
      <xdr:rowOff>256943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87D0D83-1758-4248-9380-5C1B6123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87959"/>
          <a:ext cx="3093623" cy="137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showGridLines="0" tabSelected="1" zoomScaleNormal="100"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7.140625" style="1" customWidth="1"/>
    <col min="3" max="3" width="13.5703125" style="1" customWidth="1"/>
    <col min="4" max="4" width="17.7109375" style="1" customWidth="1"/>
    <col min="5" max="5" width="21.42578125" style="6" customWidth="1"/>
    <col min="6" max="6" width="12.7109375" style="1" customWidth="1"/>
    <col min="7" max="7" width="17.7109375" style="1" customWidth="1"/>
    <col min="8" max="8" width="21.85546875" style="6" customWidth="1"/>
    <col min="9" max="9" width="10.7109375" style="6" customWidth="1"/>
    <col min="10" max="10" width="17.7109375" style="1" customWidth="1"/>
    <col min="11" max="11" width="8.140625" style="1" customWidth="1"/>
    <col min="12" max="16384" width="9.140625" style="1"/>
  </cols>
  <sheetData>
    <row r="1" spans="2:10" ht="6.75" customHeight="1" thickBot="1" x14ac:dyDescent="0.3">
      <c r="B1" s="61"/>
      <c r="C1" s="92"/>
      <c r="D1" s="92"/>
    </row>
    <row r="2" spans="2:10" ht="24.75" customHeight="1" thickBot="1" x14ac:dyDescent="0.3">
      <c r="B2" s="8" t="s">
        <v>8</v>
      </c>
      <c r="C2" s="102"/>
      <c r="D2" s="103"/>
      <c r="E2" s="104"/>
      <c r="F2" s="54"/>
      <c r="H2" s="4"/>
      <c r="I2" s="1"/>
    </row>
    <row r="3" spans="2:10" s="9" customFormat="1" ht="21" customHeight="1" thickBot="1" x14ac:dyDescent="0.3">
      <c r="B3" s="105" t="s">
        <v>38</v>
      </c>
      <c r="C3" s="106"/>
      <c r="D3" s="106"/>
      <c r="E3" s="107"/>
      <c r="F3" s="54"/>
      <c r="H3" s="10"/>
    </row>
    <row r="4" spans="2:10" s="9" customFormat="1" ht="21" customHeight="1" x14ac:dyDescent="0.25">
      <c r="B4" s="85" t="s">
        <v>0</v>
      </c>
      <c r="C4" s="113"/>
      <c r="D4" s="113"/>
      <c r="E4" s="114"/>
      <c r="F4" s="55"/>
      <c r="H4" s="11"/>
    </row>
    <row r="5" spans="2:10" s="9" customFormat="1" ht="21" customHeight="1" x14ac:dyDescent="0.25">
      <c r="B5" s="86" t="s">
        <v>23</v>
      </c>
      <c r="C5" s="115"/>
      <c r="D5" s="115"/>
      <c r="E5" s="116"/>
      <c r="F5" s="55"/>
      <c r="H5" s="11"/>
    </row>
    <row r="6" spans="2:10" s="9" customFormat="1" ht="31.5" customHeight="1" x14ac:dyDescent="0.25">
      <c r="B6" s="86" t="s">
        <v>16</v>
      </c>
      <c r="C6" s="117"/>
      <c r="D6" s="118"/>
      <c r="E6" s="119"/>
      <c r="F6" s="99" t="str">
        <f>IF(C6=""," ←INSERIRE TIPOLOGIA CONVENZIONE","")</f>
        <v xml:space="preserve"> ←INSERIRE TIPOLOGIA CONVENZIONE</v>
      </c>
      <c r="G6" s="100"/>
      <c r="I6" s="38"/>
      <c r="J6" s="51" t="b">
        <f>IF(C6=Foglio2!B2,65%,(IF(C6=Foglio2!B3,75%,(IF(C6=Foglio2!B4,75%,(IF(C6=Foglio2!B5,55%,(IF(C6=Foglio2!B6,75%)))))))))</f>
        <v>0</v>
      </c>
    </row>
    <row r="7" spans="2:10" s="9" customFormat="1" ht="21" customHeight="1" x14ac:dyDescent="0.25">
      <c r="B7" s="86" t="s">
        <v>25</v>
      </c>
      <c r="C7" s="115"/>
      <c r="D7" s="115"/>
      <c r="E7" s="116"/>
      <c r="F7" s="55"/>
      <c r="H7" s="40"/>
      <c r="I7" s="39"/>
      <c r="J7" s="39"/>
    </row>
    <row r="8" spans="2:10" s="9" customFormat="1" ht="21" customHeight="1" x14ac:dyDescent="0.25">
      <c r="B8" s="66" t="s">
        <v>46</v>
      </c>
      <c r="C8" s="30" t="s">
        <v>18</v>
      </c>
      <c r="D8" s="120"/>
      <c r="E8" s="121"/>
      <c r="F8" s="55"/>
      <c r="H8" s="40"/>
      <c r="I8" s="39"/>
      <c r="J8" s="39"/>
    </row>
    <row r="9" spans="2:10" s="9" customFormat="1" ht="21" customHeight="1" x14ac:dyDescent="0.25">
      <c r="B9" s="49" t="s">
        <v>45</v>
      </c>
      <c r="C9" s="30" t="s">
        <v>18</v>
      </c>
      <c r="D9" s="122"/>
      <c r="E9" s="123"/>
      <c r="F9" s="55"/>
      <c r="H9" s="40"/>
      <c r="I9" s="39"/>
      <c r="J9" s="39"/>
    </row>
    <row r="10" spans="2:10" s="9" customFormat="1" ht="21" customHeight="1" x14ac:dyDescent="0.25">
      <c r="B10" s="87" t="s">
        <v>34</v>
      </c>
      <c r="C10" s="50" t="s">
        <v>18</v>
      </c>
      <c r="D10" s="122"/>
      <c r="E10" s="123"/>
      <c r="F10" s="55"/>
      <c r="H10" s="40"/>
      <c r="I10" s="39"/>
      <c r="J10" s="39"/>
    </row>
    <row r="11" spans="2:10" s="9" customFormat="1" ht="21" customHeight="1" x14ac:dyDescent="0.25">
      <c r="B11" s="87" t="s">
        <v>35</v>
      </c>
      <c r="C11" s="30" t="s">
        <v>20</v>
      </c>
      <c r="D11" s="30" t="s">
        <v>21</v>
      </c>
      <c r="E11" s="56"/>
      <c r="F11" s="55"/>
      <c r="H11" s="40"/>
      <c r="I11" s="39"/>
      <c r="J11" s="39"/>
    </row>
    <row r="12" spans="2:10" s="9" customFormat="1" ht="21" customHeight="1" x14ac:dyDescent="0.25">
      <c r="B12" s="86" t="s">
        <v>36</v>
      </c>
      <c r="C12" s="12"/>
      <c r="D12" s="108"/>
      <c r="E12" s="109"/>
      <c r="F12" s="48" t="str">
        <f>IF(C12=0,"← INSERIRE CODICE UPB","")</f>
        <v>← INSERIRE CODICE UPB</v>
      </c>
      <c r="H12" s="41"/>
      <c r="I12" s="39"/>
      <c r="J12" s="39"/>
    </row>
    <row r="13" spans="2:10" s="9" customFormat="1" ht="21" customHeight="1" thickBot="1" x14ac:dyDescent="0.3">
      <c r="B13" s="87" t="s">
        <v>37</v>
      </c>
      <c r="C13" s="110"/>
      <c r="D13" s="111"/>
      <c r="E13" s="112"/>
      <c r="F13" s="48" t="str">
        <f>IF(C13=0,"← INSERIRE DESCRISIONE UPB","")</f>
        <v>← INSERIRE DESCRISIONE UPB</v>
      </c>
      <c r="H13" s="32"/>
    </row>
    <row r="14" spans="2:10" s="9" customFormat="1" ht="21" customHeight="1" x14ac:dyDescent="0.25">
      <c r="B14" s="73"/>
      <c r="C14" s="13" t="s">
        <v>32</v>
      </c>
      <c r="D14" s="43">
        <v>0</v>
      </c>
      <c r="E14" s="76"/>
      <c r="F14" s="48" t="str">
        <f>IF(D14=0,"←INSERIRE CORRISPETTIVO","")</f>
        <v>←INSERIRE CORRISPETTIVO</v>
      </c>
      <c r="H14" s="31"/>
    </row>
    <row r="15" spans="2:10" s="9" customFormat="1" ht="21" customHeight="1" x14ac:dyDescent="0.25">
      <c r="B15" s="74"/>
      <c r="C15" s="13" t="s">
        <v>19</v>
      </c>
      <c r="D15" s="78">
        <v>0</v>
      </c>
      <c r="E15" s="77"/>
      <c r="F15" s="54"/>
      <c r="H15" s="32"/>
    </row>
    <row r="16" spans="2:10" s="9" customFormat="1" ht="21" customHeight="1" thickBot="1" x14ac:dyDescent="0.3">
      <c r="B16" s="75"/>
      <c r="C16" s="42" t="s">
        <v>33</v>
      </c>
      <c r="D16" s="44">
        <f>SUM(D14:D15)</f>
        <v>0</v>
      </c>
      <c r="E16" s="79"/>
      <c r="F16" s="54"/>
      <c r="H16" s="32"/>
    </row>
    <row r="17" spans="2:12" s="9" customFormat="1" ht="24" customHeight="1" thickBot="1" x14ac:dyDescent="0.3">
      <c r="B17" s="94" t="s">
        <v>9</v>
      </c>
      <c r="C17" s="95"/>
      <c r="D17" s="95"/>
      <c r="E17" s="96"/>
      <c r="F17" s="97" t="s">
        <v>28</v>
      </c>
      <c r="G17" s="98"/>
      <c r="H17" s="98"/>
      <c r="I17" s="90" t="s">
        <v>29</v>
      </c>
      <c r="J17" s="91"/>
    </row>
    <row r="18" spans="2:12" s="9" customFormat="1" ht="39.75" customHeight="1" x14ac:dyDescent="0.25">
      <c r="B18" s="80" t="s">
        <v>1</v>
      </c>
      <c r="C18" s="14" t="s">
        <v>17</v>
      </c>
      <c r="D18" s="15" t="s">
        <v>2</v>
      </c>
      <c r="E18" s="67"/>
      <c r="F18" s="33" t="s">
        <v>17</v>
      </c>
      <c r="G18" s="15" t="s">
        <v>2</v>
      </c>
      <c r="H18" s="72"/>
      <c r="I18" s="33" t="s">
        <v>17</v>
      </c>
      <c r="J18" s="15" t="s">
        <v>30</v>
      </c>
    </row>
    <row r="19" spans="2:12" s="9" customFormat="1" ht="51" customHeight="1" x14ac:dyDescent="0.25">
      <c r="B19" s="81" t="s">
        <v>15</v>
      </c>
      <c r="C19" s="16" t="e">
        <f>D19/D14</f>
        <v>#DIV/0!</v>
      </c>
      <c r="D19" s="17">
        <v>0</v>
      </c>
      <c r="E19" s="68"/>
      <c r="F19" s="34" t="e">
        <f>G19/D14</f>
        <v>#DIV/0!</v>
      </c>
      <c r="G19" s="17">
        <v>0</v>
      </c>
      <c r="H19" s="68"/>
      <c r="I19" s="46" t="str">
        <f>IF(D19=0,"",PRODUCT(J19,1,1/D19))</f>
        <v/>
      </c>
      <c r="J19" s="37">
        <f>IF(D19&gt;G19=0,G19+(-D19),G19-D19)</f>
        <v>0</v>
      </c>
      <c r="L19" s="52"/>
    </row>
    <row r="20" spans="2:12" s="9" customFormat="1" ht="31.5" customHeight="1" x14ac:dyDescent="0.25">
      <c r="B20" s="81" t="s">
        <v>10</v>
      </c>
      <c r="C20" s="16" t="e">
        <f>D20/D14</f>
        <v>#DIV/0!</v>
      </c>
      <c r="D20" s="17">
        <v>0</v>
      </c>
      <c r="E20" s="69"/>
      <c r="F20" s="34" t="e">
        <f>G20/D14</f>
        <v>#DIV/0!</v>
      </c>
      <c r="G20" s="17">
        <v>0</v>
      </c>
      <c r="H20" s="68"/>
      <c r="I20" s="46" t="str">
        <f t="shared" ref="I20:I29" si="0">IF(D20=0,"",PRODUCT(J20,1,1/D20))</f>
        <v/>
      </c>
      <c r="J20" s="37">
        <f t="shared" ref="J20:J29" si="1">IF(D20&gt;G20=0,G20+(-D20),G20-D20)</f>
        <v>0</v>
      </c>
      <c r="L20" s="52"/>
    </row>
    <row r="21" spans="2:12" s="9" customFormat="1" ht="63.75" customHeight="1" x14ac:dyDescent="0.25">
      <c r="B21" s="81" t="s">
        <v>11</v>
      </c>
      <c r="C21" s="16" t="e">
        <f>D21/D14</f>
        <v>#DIV/0!</v>
      </c>
      <c r="D21" s="18">
        <f>SUM(D22:D23)</f>
        <v>0</v>
      </c>
      <c r="E21" s="70" t="str">
        <f>IF(C6="","INSERIRE TIPOLOGIA CONVENZIONE ↑",IF(C21&gt;J6,"←ERRORE SUPERATA LA % MASSIMA",""))</f>
        <v>INSERIRE TIPOLOGIA CONVENZIONE ↑</v>
      </c>
      <c r="F21" s="34" t="e">
        <f>G21/D14</f>
        <v>#DIV/0!</v>
      </c>
      <c r="G21" s="18">
        <f>SUM(G22:G23)</f>
        <v>0</v>
      </c>
      <c r="H21" s="71" t="str">
        <f>IF(C6="","INSERIRE TIPOLOGIA CONVENZIONE ↑",IF(F21&gt;J6,"←ERRORE SUPERATA LA % MASSIMA",""))</f>
        <v>INSERIRE TIPOLOGIA CONVENZIONE ↑</v>
      </c>
      <c r="I21" s="46" t="str">
        <f t="shared" si="0"/>
        <v/>
      </c>
      <c r="J21" s="37">
        <f t="shared" si="1"/>
        <v>0</v>
      </c>
      <c r="L21" s="52"/>
    </row>
    <row r="22" spans="2:12" s="9" customFormat="1" ht="30" customHeight="1" x14ac:dyDescent="0.25">
      <c r="B22" s="82" t="s">
        <v>44</v>
      </c>
      <c r="C22" s="45">
        <f>IF(D22&gt;0,D22/D21,0%)</f>
        <v>0</v>
      </c>
      <c r="D22" s="17">
        <v>0</v>
      </c>
      <c r="E22" s="68"/>
      <c r="F22" s="47">
        <f>IF(G22&gt;0,G22/G21,0%)</f>
        <v>0</v>
      </c>
      <c r="G22" s="17">
        <v>0</v>
      </c>
      <c r="H22" s="68"/>
      <c r="I22" s="57" t="str">
        <f t="shared" si="0"/>
        <v/>
      </c>
      <c r="J22" s="58">
        <f t="shared" si="1"/>
        <v>0</v>
      </c>
    </row>
    <row r="23" spans="2:12" s="9" customFormat="1" ht="30" customHeight="1" x14ac:dyDescent="0.25">
      <c r="B23" s="83" t="s">
        <v>26</v>
      </c>
      <c r="C23" s="45">
        <f>IF(D23&gt;0,D23/D22,0%)</f>
        <v>0</v>
      </c>
      <c r="D23" s="17">
        <v>0</v>
      </c>
      <c r="E23" s="68"/>
      <c r="F23" s="47">
        <f>IF(G23&gt;0,G23/G22,0%)</f>
        <v>0</v>
      </c>
      <c r="G23" s="17">
        <v>0</v>
      </c>
      <c r="H23" s="68"/>
      <c r="I23" s="57" t="str">
        <f t="shared" si="0"/>
        <v/>
      </c>
      <c r="J23" s="58">
        <f t="shared" si="1"/>
        <v>0</v>
      </c>
    </row>
    <row r="24" spans="2:12" s="9" customFormat="1" ht="32.25" customHeight="1" x14ac:dyDescent="0.25">
      <c r="B24" s="81" t="s">
        <v>3</v>
      </c>
      <c r="C24" s="16" t="e">
        <f>D24/D14</f>
        <v>#DIV/0!</v>
      </c>
      <c r="D24" s="17">
        <v>0</v>
      </c>
      <c r="E24" s="68"/>
      <c r="F24" s="34" t="e">
        <f>G24/D14</f>
        <v>#DIV/0!</v>
      </c>
      <c r="G24" s="17">
        <v>0</v>
      </c>
      <c r="H24" s="68"/>
      <c r="I24" s="46" t="str">
        <f t="shared" si="0"/>
        <v/>
      </c>
      <c r="J24" s="37">
        <f t="shared" si="1"/>
        <v>0</v>
      </c>
    </row>
    <row r="25" spans="2:12" s="9" customFormat="1" ht="50.25" customHeight="1" x14ac:dyDescent="0.25">
      <c r="B25" s="81" t="s">
        <v>12</v>
      </c>
      <c r="C25" s="16" t="e">
        <f>D25/D14</f>
        <v>#DIV/0!</v>
      </c>
      <c r="D25" s="17">
        <v>0</v>
      </c>
      <c r="E25" s="68"/>
      <c r="F25" s="34" t="e">
        <f>G25/D14</f>
        <v>#DIV/0!</v>
      </c>
      <c r="G25" s="17">
        <v>0</v>
      </c>
      <c r="H25" s="68"/>
      <c r="I25" s="46" t="str">
        <f t="shared" si="0"/>
        <v/>
      </c>
      <c r="J25" s="37">
        <f t="shared" si="1"/>
        <v>0</v>
      </c>
    </row>
    <row r="26" spans="2:12" s="9" customFormat="1" ht="40.5" customHeight="1" x14ac:dyDescent="0.25">
      <c r="B26" s="81" t="s">
        <v>13</v>
      </c>
      <c r="C26" s="19" t="e">
        <f>D26/D14</f>
        <v>#DIV/0!</v>
      </c>
      <c r="D26" s="17">
        <v>0</v>
      </c>
      <c r="E26" s="68"/>
      <c r="F26" s="35" t="e">
        <f>G26/D14</f>
        <v>#DIV/0!</v>
      </c>
      <c r="G26" s="17">
        <v>0</v>
      </c>
      <c r="H26" s="68"/>
      <c r="I26" s="46" t="str">
        <f t="shared" si="0"/>
        <v/>
      </c>
      <c r="J26" s="37">
        <f t="shared" si="1"/>
        <v>0</v>
      </c>
    </row>
    <row r="27" spans="2:12" s="9" customFormat="1" ht="30" customHeight="1" x14ac:dyDescent="0.25">
      <c r="B27" s="81" t="s">
        <v>14</v>
      </c>
      <c r="C27" s="93"/>
      <c r="D27" s="89"/>
      <c r="E27" s="68"/>
      <c r="F27" s="88"/>
      <c r="G27" s="89"/>
      <c r="H27" s="68"/>
      <c r="I27" s="46" t="str">
        <f t="shared" si="0"/>
        <v/>
      </c>
      <c r="J27" s="37">
        <f t="shared" si="1"/>
        <v>0</v>
      </c>
    </row>
    <row r="28" spans="2:12" s="9" customFormat="1" ht="30" customHeight="1" x14ac:dyDescent="0.25">
      <c r="B28" s="83" t="s">
        <v>4</v>
      </c>
      <c r="C28" s="20" t="e">
        <f>D28/D14</f>
        <v>#DIV/0!</v>
      </c>
      <c r="D28" s="21">
        <v>0</v>
      </c>
      <c r="E28" s="68" t="e">
        <f>IF(C28&lt;15%,"←ERRORE QUOTA INFERIORE AL 15%","")</f>
        <v>#DIV/0!</v>
      </c>
      <c r="F28" s="36" t="e">
        <f>G28/D14</f>
        <v>#DIV/0!</v>
      </c>
      <c r="G28" s="21">
        <v>0</v>
      </c>
      <c r="H28" s="68" t="e">
        <f>IF(F28&lt;15%,"←ERRORE QUOTA INFERIORE AL 15%","")</f>
        <v>#DIV/0!</v>
      </c>
      <c r="I28" s="46" t="str">
        <f t="shared" si="0"/>
        <v/>
      </c>
      <c r="J28" s="37">
        <f t="shared" si="1"/>
        <v>0</v>
      </c>
    </row>
    <row r="29" spans="2:12" s="9" customFormat="1" ht="30" customHeight="1" x14ac:dyDescent="0.25">
      <c r="B29" s="83" t="s">
        <v>5</v>
      </c>
      <c r="C29" s="16" t="e">
        <f>D29/D14</f>
        <v>#DIV/0!</v>
      </c>
      <c r="D29" s="17">
        <v>0</v>
      </c>
      <c r="E29" s="68" t="e">
        <f>IF(C29&gt;7%,"&lt; SUPERATA % CONSENTITA","")</f>
        <v>#DIV/0!</v>
      </c>
      <c r="F29" s="34" t="e">
        <f>G29/D14</f>
        <v>#DIV/0!</v>
      </c>
      <c r="G29" s="17">
        <v>0</v>
      </c>
      <c r="H29" s="68" t="e">
        <f>IF(F29&gt;7%,"&lt; SUPERATA % CONSENTITA","")</f>
        <v>#DIV/0!</v>
      </c>
      <c r="I29" s="46" t="str">
        <f t="shared" si="0"/>
        <v/>
      </c>
      <c r="J29" s="37">
        <f t="shared" si="1"/>
        <v>0</v>
      </c>
    </row>
    <row r="30" spans="2:12" s="9" customFormat="1" ht="30" customHeight="1" x14ac:dyDescent="0.25">
      <c r="B30" s="83" t="s">
        <v>6</v>
      </c>
      <c r="C30" s="16">
        <v>0.03</v>
      </c>
      <c r="D30" s="22">
        <f>D14*C30</f>
        <v>0</v>
      </c>
      <c r="E30" s="68"/>
      <c r="F30" s="34">
        <v>0.03</v>
      </c>
      <c r="G30" s="22">
        <f>D14*F30</f>
        <v>0</v>
      </c>
      <c r="H30" s="68"/>
      <c r="I30" s="46" t="str">
        <f t="shared" ref="I30:I31" si="2">IF(D30=0,"",PRODUCT(J30,1,1/D30))</f>
        <v/>
      </c>
      <c r="J30" s="37">
        <f t="shared" ref="J30:J31" si="3">IF(D30&gt;G30=0,G30+(-D30),G30-D30)</f>
        <v>0</v>
      </c>
    </row>
    <row r="31" spans="2:12" s="9" customFormat="1" ht="30" customHeight="1" thickBot="1" x14ac:dyDescent="0.3">
      <c r="B31" s="84" t="s">
        <v>31</v>
      </c>
      <c r="C31" s="23" t="e">
        <f>D31/D14</f>
        <v>#DIV/0!</v>
      </c>
      <c r="D31" s="24">
        <f>D14-D19-D20-D21-D24-D25-D26-D28-D29-D30</f>
        <v>0</v>
      </c>
      <c r="E31" s="71" t="str">
        <f>IF(D31&lt;0,"←ERRORE UTILE NEGATIVO","")</f>
        <v/>
      </c>
      <c r="F31" s="53" t="e">
        <f>G31/D14</f>
        <v>#DIV/0!</v>
      </c>
      <c r="G31" s="24">
        <f>D14-G19-G20-G21-G24-G25-G26-G28-G29-G30</f>
        <v>0</v>
      </c>
      <c r="H31" s="71" t="str">
        <f>IF(G31&lt;0,"←ERRORE UTILE NEGATIVO","")</f>
        <v/>
      </c>
      <c r="I31" s="46" t="str">
        <f t="shared" si="2"/>
        <v/>
      </c>
      <c r="J31" s="37">
        <f t="shared" si="3"/>
        <v>0</v>
      </c>
    </row>
    <row r="32" spans="2:12" s="9" customFormat="1" ht="35.25" customHeight="1" thickBot="1" x14ac:dyDescent="0.3">
      <c r="B32" s="25" t="s">
        <v>7</v>
      </c>
      <c r="C32" s="26" t="e">
        <f>IF(C31&lt;0,C19+C20+C21+C24+C25+C26+C28+C29+C30,C19+C20+C21+C24+C25+C26+C28+C29+C30+C31)</f>
        <v>#DIV/0!</v>
      </c>
      <c r="D32" s="27">
        <f>IF(D31&lt;0,D19+D20+D21+D24+D25+D26+D28+D29+D30,D19+D20+D21+D24+D25+D26+D28+D29+D30+D31)</f>
        <v>0</v>
      </c>
      <c r="E32" s="71" t="e">
        <f>IF(C32&gt;100%,"←ERRORE TOTALE MAGGIORE DEL CORRISPETTIVO",IF(D32&lt;0,"←ERRORE",""))</f>
        <v>#DIV/0!</v>
      </c>
      <c r="F32" s="60" t="e">
        <f>IF(F31&lt;0,F19+F20+F21+F24+F25+F26+F28+F29+F30,F19+F20+F21+F24+F25+F26+F28+F29+F30+F31)</f>
        <v>#DIV/0!</v>
      </c>
      <c r="G32" s="27">
        <f>IF(G31&lt;0,G19+G20+G21+G24+G25+G26+G28+G29+G30,G19+G20+G21+G24+G25+G26+G28+G29+G30+G31)</f>
        <v>0</v>
      </c>
      <c r="H32" s="71" t="e">
        <f>IF(F32&gt;100%,"←ERRORE TOTALE MAGGIORE DEL CORRISPETTIVO",IF(G32&lt;0,"←ERRORE",""))</f>
        <v>#DIV/0!</v>
      </c>
      <c r="I32" s="60"/>
      <c r="J32" s="27">
        <f>J19+J20+J21+J24+J25+J26+J28+J29+J30+J31</f>
        <v>0</v>
      </c>
      <c r="K32" s="59" t="str">
        <f>IF(J32&lt;0,"← LA SOMMA DEGLI SCOSTAMENTI DEVE ESSERE 0","")</f>
        <v/>
      </c>
    </row>
    <row r="33" spans="2:11" ht="3" customHeight="1" x14ac:dyDescent="0.25">
      <c r="C33" s="2"/>
      <c r="E33" s="5"/>
      <c r="K33" s="9"/>
    </row>
    <row r="34" spans="2:11" ht="18" customHeight="1" x14ac:dyDescent="0.25">
      <c r="B34" s="65" t="s">
        <v>22</v>
      </c>
      <c r="D34" s="63" t="s">
        <v>24</v>
      </c>
      <c r="E34" s="62"/>
      <c r="G34" s="101" t="s">
        <v>27</v>
      </c>
      <c r="H34" s="101"/>
      <c r="J34" s="64"/>
    </row>
    <row r="35" spans="2:11" x14ac:dyDescent="0.25">
      <c r="B35" s="29"/>
      <c r="C35" s="2"/>
    </row>
    <row r="36" spans="2:11" ht="14.25" customHeight="1" x14ac:dyDescent="0.25">
      <c r="B36" s="29"/>
      <c r="C36" s="2"/>
      <c r="I36" s="7"/>
    </row>
    <row r="37" spans="2:11" x14ac:dyDescent="0.25">
      <c r="B37" s="29"/>
      <c r="C37" s="2"/>
      <c r="E37" s="7"/>
      <c r="H37" s="7"/>
      <c r="I37" s="7"/>
    </row>
    <row r="38" spans="2:11" x14ac:dyDescent="0.25">
      <c r="B38" s="29"/>
      <c r="C38" s="2"/>
      <c r="E38" s="7"/>
      <c r="H38" s="7"/>
    </row>
    <row r="39" spans="2:11" x14ac:dyDescent="0.25">
      <c r="B39" s="29"/>
      <c r="C39" s="2"/>
    </row>
    <row r="40" spans="2:11" x14ac:dyDescent="0.25">
      <c r="B40" s="29"/>
      <c r="C40" s="2"/>
    </row>
    <row r="41" spans="2:11" x14ac:dyDescent="0.25">
      <c r="B41" s="29"/>
      <c r="C41" s="2"/>
    </row>
    <row r="42" spans="2:11" x14ac:dyDescent="0.25">
      <c r="B42" s="29"/>
      <c r="C42" s="2"/>
    </row>
  </sheetData>
  <sheetProtection algorithmName="SHA-512" hashValue="YsgvRjkKLJAAhZEFIEwIH9B9Cayl/txyrNPiabcocXRYkwGfEhK/LGhEaQzaIcuv29/+7DuqAy/Kg+jJdDu55A==" saltValue="XTysm88Eb6mb5y3mlf4NOg==" spinCount="100000" sheet="1" objects="1" scenarios="1"/>
  <mergeCells count="17">
    <mergeCell ref="G34:H34"/>
    <mergeCell ref="C2:E2"/>
    <mergeCell ref="B3:E3"/>
    <mergeCell ref="D12:E12"/>
    <mergeCell ref="C13:E13"/>
    <mergeCell ref="C4:E4"/>
    <mergeCell ref="C5:E5"/>
    <mergeCell ref="C6:E6"/>
    <mergeCell ref="C7:E7"/>
    <mergeCell ref="D8:E10"/>
    <mergeCell ref="F27:G27"/>
    <mergeCell ref="I17:J17"/>
    <mergeCell ref="C1:D1"/>
    <mergeCell ref="C27:D27"/>
    <mergeCell ref="B17:E17"/>
    <mergeCell ref="F17:H17"/>
    <mergeCell ref="F6:G6"/>
  </mergeCells>
  <conditionalFormatting sqref="E31:E34">
    <cfRule type="cellIs" dxfId="69" priority="207" operator="lessThan">
      <formula>0</formula>
    </cfRule>
  </conditionalFormatting>
  <conditionalFormatting sqref="E31:E34">
    <cfRule type="cellIs" dxfId="68" priority="202" operator="equal">
      <formula>"ERRORE"</formula>
    </cfRule>
  </conditionalFormatting>
  <conditionalFormatting sqref="C19">
    <cfRule type="containsErrors" dxfId="67" priority="197">
      <formula>ISERROR(C19)</formula>
    </cfRule>
    <cfRule type="containsErrors" dxfId="66" priority="198">
      <formula>ISERROR(C19)</formula>
    </cfRule>
  </conditionalFormatting>
  <conditionalFormatting sqref="C20:C21">
    <cfRule type="containsErrors" dxfId="65" priority="195">
      <formula>ISERROR(C20)</formula>
    </cfRule>
    <cfRule type="containsErrors" dxfId="64" priority="196">
      <formula>ISERROR(C20)</formula>
    </cfRule>
  </conditionalFormatting>
  <conditionalFormatting sqref="C24:C26">
    <cfRule type="containsErrors" dxfId="63" priority="193">
      <formula>ISERROR(C24)</formula>
    </cfRule>
    <cfRule type="containsErrors" dxfId="62" priority="194">
      <formula>ISERROR(C24)</formula>
    </cfRule>
  </conditionalFormatting>
  <conditionalFormatting sqref="C28:C30">
    <cfRule type="containsErrors" dxfId="61" priority="191">
      <formula>ISERROR(C28)</formula>
    </cfRule>
    <cfRule type="containsErrors" dxfId="60" priority="192">
      <formula>ISERROR(C28)</formula>
    </cfRule>
  </conditionalFormatting>
  <conditionalFormatting sqref="C22:C23">
    <cfRule type="containsErrors" dxfId="59" priority="209">
      <formula>ISERROR(C22)</formula>
    </cfRule>
    <cfRule type="expression" dxfId="58" priority="2">
      <formula>$D$14=0</formula>
    </cfRule>
  </conditionalFormatting>
  <conditionalFormatting sqref="C28">
    <cfRule type="cellIs" dxfId="57" priority="189" operator="lessThan">
      <formula>0.15</formula>
    </cfRule>
  </conditionalFormatting>
  <conditionalFormatting sqref="E21">
    <cfRule type="containsErrors" dxfId="56" priority="177">
      <formula>ISERROR(E21)</formula>
    </cfRule>
  </conditionalFormatting>
  <conditionalFormatting sqref="E28">
    <cfRule type="containsErrors" dxfId="55" priority="176">
      <formula>ISERROR(E28)</formula>
    </cfRule>
  </conditionalFormatting>
  <conditionalFormatting sqref="E29">
    <cfRule type="containsErrors" dxfId="54" priority="175">
      <formula>ISERROR(E29)</formula>
    </cfRule>
  </conditionalFormatting>
  <conditionalFormatting sqref="E32">
    <cfRule type="containsErrors" dxfId="53" priority="171">
      <formula>ISERROR(E32)</formula>
    </cfRule>
  </conditionalFormatting>
  <conditionalFormatting sqref="C29">
    <cfRule type="expression" dxfId="52" priority="168">
      <formula>$C$29&gt;7%</formula>
    </cfRule>
  </conditionalFormatting>
  <conditionalFormatting sqref="F19">
    <cfRule type="containsErrors" dxfId="51" priority="159">
      <formula>ISERROR(F19)</formula>
    </cfRule>
    <cfRule type="containsErrors" dxfId="50" priority="160">
      <formula>ISERROR(F19)</formula>
    </cfRule>
  </conditionalFormatting>
  <conditionalFormatting sqref="F21">
    <cfRule type="containsErrors" dxfId="49" priority="157">
      <formula>ISERROR(F21)</formula>
    </cfRule>
    <cfRule type="containsErrors" dxfId="48" priority="158">
      <formula>ISERROR(F21)</formula>
    </cfRule>
  </conditionalFormatting>
  <conditionalFormatting sqref="F25:F26">
    <cfRule type="containsErrors" dxfId="47" priority="155">
      <formula>ISERROR(F25)</formula>
    </cfRule>
    <cfRule type="containsErrors" dxfId="46" priority="156">
      <formula>ISERROR(F25)</formula>
    </cfRule>
  </conditionalFormatting>
  <conditionalFormatting sqref="F28:F30">
    <cfRule type="containsErrors" dxfId="45" priority="153">
      <formula>ISERROR(F28)</formula>
    </cfRule>
    <cfRule type="containsErrors" dxfId="44" priority="154">
      <formula>ISERROR(F28)</formula>
    </cfRule>
  </conditionalFormatting>
  <conditionalFormatting sqref="F28">
    <cfRule type="cellIs" dxfId="43" priority="152" operator="lessThan">
      <formula>0.15</formula>
    </cfRule>
  </conditionalFormatting>
  <conditionalFormatting sqref="F29">
    <cfRule type="expression" dxfId="42" priority="144">
      <formula>$F$29&gt;7%</formula>
    </cfRule>
  </conditionalFormatting>
  <conditionalFormatting sqref="H31">
    <cfRule type="cellIs" dxfId="41" priority="142" operator="lessThan">
      <formula>0</formula>
    </cfRule>
  </conditionalFormatting>
  <conditionalFormatting sqref="H31">
    <cfRule type="cellIs" dxfId="40" priority="141" operator="equal">
      <formula>"ERRORE"</formula>
    </cfRule>
  </conditionalFormatting>
  <conditionalFormatting sqref="H28">
    <cfRule type="containsErrors" dxfId="39" priority="139">
      <formula>ISERROR(H28)</formula>
    </cfRule>
  </conditionalFormatting>
  <conditionalFormatting sqref="H29">
    <cfRule type="containsErrors" dxfId="38" priority="138">
      <formula>ISERROR(H29)</formula>
    </cfRule>
  </conditionalFormatting>
  <conditionalFormatting sqref="F20">
    <cfRule type="containsErrors" dxfId="37" priority="121">
      <formula>ISERROR(F20)</formula>
    </cfRule>
    <cfRule type="containsErrors" dxfId="36" priority="122">
      <formula>ISERROR(F20)</formula>
    </cfRule>
  </conditionalFormatting>
  <conditionalFormatting sqref="F24">
    <cfRule type="containsErrors" dxfId="35" priority="119">
      <formula>ISERROR(F24)</formula>
    </cfRule>
    <cfRule type="containsErrors" dxfId="34" priority="120">
      <formula>ISERROR(F24)</formula>
    </cfRule>
  </conditionalFormatting>
  <conditionalFormatting sqref="F22">
    <cfRule type="containsErrors" dxfId="33" priority="118">
      <formula>ISERROR(F22)</formula>
    </cfRule>
  </conditionalFormatting>
  <conditionalFormatting sqref="F23">
    <cfRule type="containsErrors" dxfId="32" priority="117">
      <formula>ISERROR(F23)</formula>
    </cfRule>
  </conditionalFormatting>
  <conditionalFormatting sqref="F21 C21">
    <cfRule type="cellIs" dxfId="31" priority="214" operator="greaterThan">
      <formula>$J$6</formula>
    </cfRule>
  </conditionalFormatting>
  <conditionalFormatting sqref="J19:J29">
    <cfRule type="containsErrors" dxfId="30" priority="96">
      <formula>ISERROR(J19)</formula>
    </cfRule>
  </conditionalFormatting>
  <conditionalFormatting sqref="H21">
    <cfRule type="containsErrors" dxfId="29" priority="95">
      <formula>ISERROR(H21)</formula>
    </cfRule>
  </conditionalFormatting>
  <conditionalFormatting sqref="D31">
    <cfRule type="cellIs" dxfId="28" priority="55" operator="lessThan">
      <formula>0</formula>
    </cfRule>
  </conditionalFormatting>
  <conditionalFormatting sqref="D31">
    <cfRule type="cellIs" dxfId="27" priority="54" operator="equal">
      <formula>"ERRORE"</formula>
    </cfRule>
  </conditionalFormatting>
  <conditionalFormatting sqref="C31">
    <cfRule type="containsErrors" dxfId="26" priority="52">
      <formula>ISERROR(C31)</formula>
    </cfRule>
  </conditionalFormatting>
  <conditionalFormatting sqref="C31">
    <cfRule type="cellIs" dxfId="25" priority="48" operator="lessThan">
      <formula>0</formula>
    </cfRule>
    <cfRule type="cellIs" dxfId="24" priority="51" operator="equal">
      <formula>"ERRORE"</formula>
    </cfRule>
  </conditionalFormatting>
  <conditionalFormatting sqref="D32">
    <cfRule type="cellIs" dxfId="23" priority="58" operator="notEqual">
      <formula>$D$14</formula>
    </cfRule>
  </conditionalFormatting>
  <conditionalFormatting sqref="G31">
    <cfRule type="cellIs" dxfId="22" priority="41" operator="lessThan">
      <formula>0</formula>
    </cfRule>
  </conditionalFormatting>
  <conditionalFormatting sqref="G31">
    <cfRule type="cellIs" dxfId="21" priority="40" operator="equal">
      <formula>"ERRORE"</formula>
    </cfRule>
  </conditionalFormatting>
  <conditionalFormatting sqref="F31">
    <cfRule type="containsErrors" dxfId="20" priority="38">
      <formula>ISERROR(F31)</formula>
    </cfRule>
    <cfRule type="containsErrors" dxfId="19" priority="39">
      <formula>ISERROR(F31)</formula>
    </cfRule>
  </conditionalFormatting>
  <conditionalFormatting sqref="F31">
    <cfRule type="cellIs" dxfId="18" priority="34" operator="lessThan">
      <formula>0</formula>
    </cfRule>
    <cfRule type="cellIs" dxfId="17" priority="37" operator="equal">
      <formula>"ERRORE"</formula>
    </cfRule>
  </conditionalFormatting>
  <conditionalFormatting sqref="H32">
    <cfRule type="cellIs" dxfId="16" priority="30" operator="lessThan">
      <formula>0</formula>
    </cfRule>
  </conditionalFormatting>
  <conditionalFormatting sqref="H32">
    <cfRule type="cellIs" dxfId="15" priority="29" operator="equal">
      <formula>"ERRORE"</formula>
    </cfRule>
  </conditionalFormatting>
  <conditionalFormatting sqref="H32">
    <cfRule type="containsErrors" dxfId="14" priority="28">
      <formula>ISERROR(H32)</formula>
    </cfRule>
  </conditionalFormatting>
  <conditionalFormatting sqref="C32">
    <cfRule type="cellIs" dxfId="13" priority="21" operator="greaterThan">
      <formula>1</formula>
    </cfRule>
    <cfRule type="containsErrors" dxfId="12" priority="26">
      <formula>ISERROR(C32)</formula>
    </cfRule>
  </conditionalFormatting>
  <conditionalFormatting sqref="C32">
    <cfRule type="cellIs" dxfId="11" priority="22" operator="lessThan">
      <formula>1</formula>
    </cfRule>
    <cfRule type="expression" dxfId="10" priority="24">
      <formula>$C$28&lt;15%</formula>
    </cfRule>
    <cfRule type="cellIs" dxfId="9" priority="25" operator="equal">
      <formula>"ERRORE"</formula>
    </cfRule>
  </conditionalFormatting>
  <conditionalFormatting sqref="G32">
    <cfRule type="cellIs" dxfId="8" priority="20" operator="notEqual">
      <formula>$D$14</formula>
    </cfRule>
  </conditionalFormatting>
  <conditionalFormatting sqref="F32">
    <cfRule type="cellIs" dxfId="7" priority="15" operator="greaterThan">
      <formula>1</formula>
    </cfRule>
    <cfRule type="containsErrors" dxfId="6" priority="19">
      <formula>ISERROR(F32)</formula>
    </cfRule>
  </conditionalFormatting>
  <conditionalFormatting sqref="F32">
    <cfRule type="cellIs" dxfId="5" priority="16" operator="lessThan">
      <formula>1</formula>
    </cfRule>
    <cfRule type="expression" dxfId="4" priority="17">
      <formula>$C$28&lt;15%</formula>
    </cfRule>
    <cfRule type="cellIs" dxfId="3" priority="18" operator="equal">
      <formula>"ERRORE"</formula>
    </cfRule>
  </conditionalFormatting>
  <conditionalFormatting sqref="J30:J31">
    <cfRule type="containsErrors" dxfId="2" priority="10">
      <formula>ISERROR(J30)</formula>
    </cfRule>
  </conditionalFormatting>
  <conditionalFormatting sqref="J32">
    <cfRule type="expression" dxfId="1" priority="3">
      <formula>$J$32&lt;&gt;0</formula>
    </cfRule>
  </conditionalFormatting>
  <conditionalFormatting sqref="F22:F23">
    <cfRule type="expression" dxfId="0" priority="1">
      <formula>$D$14=0</formula>
    </cfRule>
  </conditionalFormatting>
  <printOptions horizontalCentered="1" verticalCentered="1"/>
  <pageMargins left="0.23622047244094491" right="0.23622047244094491" top="0" bottom="0.59055118110236227" header="0.31496062992125984" footer="0.31496062992125984"/>
  <pageSetup paperSize="9" scale="60" orientation="landscape" r:id="rId1"/>
  <ignoredErrors>
    <ignoredError sqref="C20 C26:D27 C21 F19 F20 H21 H28:H32 E28:E32 E21 C19 C22 C23 C24 C25 C30:D32 C28 C29" evalError="1"/>
    <ignoredError sqref="D21 F21:G21 F27:G27 F22 F23 F24 F25 F26 F29:G32 F28" evalError="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B011A-3C99-4CF8-A320-FE2A8E1394F2}">
          <x14:formula1>
            <xm:f>Foglio2!$B$1:$B$6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7" sqref="B7"/>
    </sheetView>
  </sheetViews>
  <sheetFormatPr defaultColWidth="9.140625" defaultRowHeight="15" x14ac:dyDescent="0.25"/>
  <cols>
    <col min="1" max="1" width="9.140625" style="3"/>
    <col min="2" max="2" width="85" style="3" customWidth="1"/>
    <col min="3" max="16384" width="9.140625" style="3"/>
  </cols>
  <sheetData>
    <row r="1" spans="1:3" x14ac:dyDescent="0.25">
      <c r="C1" s="3">
        <v>0</v>
      </c>
    </row>
    <row r="2" spans="1:3" x14ac:dyDescent="0.25">
      <c r="A2" s="3">
        <v>1</v>
      </c>
      <c r="B2" s="3" t="s">
        <v>39</v>
      </c>
      <c r="C2" s="28">
        <v>0.65</v>
      </c>
    </row>
    <row r="3" spans="1:3" x14ac:dyDescent="0.25">
      <c r="A3" s="3">
        <v>2</v>
      </c>
      <c r="B3" s="3" t="s">
        <v>40</v>
      </c>
      <c r="C3" s="28">
        <v>0.75</v>
      </c>
    </row>
    <row r="4" spans="1:3" x14ac:dyDescent="0.25">
      <c r="A4" s="3">
        <v>3</v>
      </c>
      <c r="B4" s="3" t="s">
        <v>41</v>
      </c>
      <c r="C4" s="28">
        <v>0.75</v>
      </c>
    </row>
    <row r="5" spans="1:3" x14ac:dyDescent="0.25">
      <c r="A5" s="3">
        <v>4</v>
      </c>
      <c r="B5" s="3" t="s">
        <v>42</v>
      </c>
      <c r="C5" s="28">
        <v>0.55000000000000004</v>
      </c>
    </row>
    <row r="6" spans="1:3" x14ac:dyDescent="0.25">
      <c r="A6" s="3">
        <v>5</v>
      </c>
      <c r="B6" s="3" t="s">
        <v>43</v>
      </c>
      <c r="C6" s="28">
        <v>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nicolosi</dc:creator>
  <cp:lastModifiedBy>Raffa</cp:lastModifiedBy>
  <cp:lastPrinted>2022-09-27T09:41:57Z</cp:lastPrinted>
  <dcterms:created xsi:type="dcterms:W3CDTF">2022-08-02T11:56:47Z</dcterms:created>
  <dcterms:modified xsi:type="dcterms:W3CDTF">2022-09-28T10:01:19Z</dcterms:modified>
</cp:coreProperties>
</file>